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<sst xmlns="http://schemas.openxmlformats.org/spreadsheetml/2006/main" count="16" uniqueCount="15">
  <si>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Геометрические характеристики точилки, угла, толщины ножа</t>
  </si>
  <si>
    <t>Точилка А</t>
  </si>
  <si>
    <t>Точилка Б</t>
  </si>
  <si>
    <t>Расстояние от центра ролика до плоскости установки мм B</t>
  </si>
  <si>
    <t>Радиус ролика мм R</t>
  </si>
  <si>
    <t>Катет образуемый  при наклоне точилки мм G</t>
  </si>
  <si>
    <t xml:space="preserve">Катет образуемый  при наклоне точилки c учетом толщины ножа мм </t>
  </si>
  <si>
    <t>Угол наклона в градусах</t>
  </si>
  <si>
    <t>Толщина ножа</t>
  </si>
  <si>
    <t>Вылет ножа  под угол заточки с учетом толщины ножа</t>
  </si>
  <si>
    <t>Градусы</t>
  </si>
  <si>
    <t>Толщина</t>
  </si>
  <si>
    <t>Вылет A</t>
  </si>
  <si>
    <t>Катет + нож</t>
  </si>
  <si>
    <t>Вылет Б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</si>
</sst>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164" fontId="0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4" borderId="1" xfId="0" applyFill="1" applyBorder="1" applyAlignment="1">
      <alignment/>
    </xf>
    <xf numFmtId="164" fontId="0" fillId="2" borderId="1" xfId="0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7" sqref="E7"/>
    </sheetView>
  </sheetViews>
  <sheetFormatPr defaultColWidth="11.421875" defaultRowHeight="12.75"/>
  <cols>
    <col min="1" max="1" width="67.00390625" style="0" customWidth="1"/>
    <col min="2" max="3" width="13.140625" style="0" customWidth="1"/>
    <col min="4" max="4" width="16.57421875" style="0" customWidth="1"/>
    <col min="5" max="5" width="14.140625" style="0" customWidth="1"/>
    <col min="6" max="6" width="16.57421875" style="0" customWidth="1"/>
    <col min="7" max="16384" width="11.57421875" style="0" customWidth="1"/>
  </cols>
  <sheetData>
    <row r="1" spans="1:5" ht="12">
      <c r="A1" s="1" t="s">
        <v>0</v>
      </c>
      <c r="B1" s="1"/>
      <c r="C1" s="1" t="s">
        <v>1</v>
      </c>
      <c r="E1" s="1" t="s">
        <v>2</v>
      </c>
    </row>
    <row r="2" spans="1:5" ht="12">
      <c r="A2" s="2" t="s">
        <v>3</v>
      </c>
      <c r="B2" s="2"/>
      <c r="C2" s="3">
        <v>21.5</v>
      </c>
      <c r="E2" s="3">
        <v>20.1</v>
      </c>
    </row>
    <row r="3" spans="1:5" ht="12">
      <c r="A3" s="2" t="s">
        <v>4</v>
      </c>
      <c r="B3" s="2"/>
      <c r="C3" s="3">
        <v>9.5</v>
      </c>
      <c r="E3" s="3">
        <v>9.5</v>
      </c>
    </row>
    <row r="4" spans="1:5" ht="12">
      <c r="A4" s="2" t="s">
        <v>5</v>
      </c>
      <c r="B4" s="2"/>
      <c r="C4" s="4">
        <f>(((1/COS(RADIANS(C6)))*C3)+C2)</f>
        <v>32.46965511460289</v>
      </c>
      <c r="E4" s="4">
        <f>(((1/COS(RADIANS(E6)))*E3)+E2)</f>
        <v>31.069655114602888</v>
      </c>
    </row>
    <row r="5" spans="1:5" ht="12">
      <c r="A5" s="2" t="s">
        <v>6</v>
      </c>
      <c r="B5" s="2"/>
      <c r="C5" s="4">
        <f>C4+C7</f>
        <v>34.46965511460289</v>
      </c>
      <c r="E5" s="4">
        <f>E4+E7</f>
        <v>33.56965511460289</v>
      </c>
    </row>
    <row r="6" spans="1:5" ht="12">
      <c r="A6" s="2" t="s">
        <v>7</v>
      </c>
      <c r="B6" s="2"/>
      <c r="C6" s="5">
        <v>30</v>
      </c>
      <c r="E6" s="5">
        <v>30</v>
      </c>
    </row>
    <row r="7" spans="1:5" ht="12">
      <c r="A7" s="2" t="s">
        <v>8</v>
      </c>
      <c r="B7" s="2"/>
      <c r="C7" s="5">
        <v>2</v>
      </c>
      <c r="E7" s="5">
        <v>2.5</v>
      </c>
    </row>
    <row r="8" spans="1:5" ht="12">
      <c r="A8" s="6" t="s">
        <v>9</v>
      </c>
      <c r="B8" s="6"/>
      <c r="C8" s="7">
        <f>(C5/TAN(RADIANS(C6))-20)</f>
        <v>39.703193977868615</v>
      </c>
      <c r="E8" s="7">
        <f>(E5/TAN(RADIANS(E6))-19.4)</f>
        <v>38.74434825105663</v>
      </c>
    </row>
    <row r="13" spans="1:6" ht="12">
      <c r="A13" s="8" t="s">
        <v>10</v>
      </c>
      <c r="B13" s="8" t="s">
        <v>11</v>
      </c>
      <c r="C13" s="8" t="s">
        <v>12</v>
      </c>
      <c r="D13" s="9" t="s">
        <v>13</v>
      </c>
      <c r="E13" s="8" t="s">
        <v>14</v>
      </c>
      <c r="F13" s="9" t="s">
        <v>13</v>
      </c>
    </row>
    <row r="14" spans="1:6" ht="12">
      <c r="A14" s="10"/>
      <c r="B14" s="10"/>
      <c r="C14" s="10"/>
      <c r="D14" s="11"/>
      <c r="E14" s="12"/>
      <c r="F14" s="11"/>
    </row>
    <row r="15" spans="1:6" ht="12">
      <c r="A15" s="8">
        <v>25</v>
      </c>
      <c r="B15" s="13">
        <v>2.5</v>
      </c>
      <c r="C15" s="7">
        <f>(D15/TAN(RADIANS(A15))-20)</f>
        <v>53.94708113217814</v>
      </c>
      <c r="D15" s="14">
        <f>(((1/COS(RADIANS(A15)))*C3)+C2)+B15</f>
        <v>34.48209023014367</v>
      </c>
      <c r="E15" s="7">
        <f>(F15/TAN(RADIANS(A15))-19.4)</f>
        <v>51.54477144346476</v>
      </c>
      <c r="F15" s="14">
        <f>(((1/COS(RADIANS(A15)))*E3)+E2)+B15</f>
        <v>33.08209023014367</v>
      </c>
    </row>
    <row r="16" spans="1:6" ht="12">
      <c r="A16" s="8">
        <v>26</v>
      </c>
      <c r="B16" s="15">
        <f>B15</f>
        <v>2.5</v>
      </c>
      <c r="C16" s="16">
        <f>(D16/TAN(RADIANS(A16))-20)</f>
        <v>50.87842650859926</v>
      </c>
      <c r="D16" s="14">
        <f>(((1/COS(RADIANS(A16)))*C3)+C2)+B15</f>
        <v>34.56971843451429</v>
      </c>
      <c r="E16" s="17">
        <f>(F16/TAN(RADIANS(A16))-19.4)</f>
        <v>48.60800113038825</v>
      </c>
      <c r="F16" s="14">
        <f>(((1/COS(RADIANS(A16)))*E3)+E2)+B15</f>
        <v>33.169718434514294</v>
      </c>
    </row>
    <row r="17" spans="1:6" ht="12">
      <c r="A17" s="8">
        <v>27</v>
      </c>
      <c r="B17" s="15">
        <f>B15</f>
        <v>2.5</v>
      </c>
      <c r="C17" s="16">
        <f>(D17/TAN(RADIANS(A17))-20)</f>
        <v>48.028200145683655</v>
      </c>
      <c r="D17" s="14">
        <f>(((1/COS(RADIANS(A17)))*C3)+C2)+B15</f>
        <v>34.66209925752643</v>
      </c>
      <c r="E17" s="17">
        <f>(F17/TAN(RADIANS(A17))-19.4)</f>
        <v>45.880545437976444</v>
      </c>
      <c r="F17" s="14">
        <f>(((1/COS(RADIANS(A17)))*E3)+E2)+B15</f>
        <v>33.26209925752643</v>
      </c>
    </row>
    <row r="18" spans="1:6" ht="12">
      <c r="A18" s="8">
        <v>28</v>
      </c>
      <c r="B18" s="15">
        <f>B15</f>
        <v>2.5</v>
      </c>
      <c r="C18" s="16">
        <f>(D18/TAN(RADIANS(A18))-20)</f>
        <v>45.37295261611234</v>
      </c>
      <c r="D18" s="14">
        <f>(((1/COS(RADIANS(A18)))*C3)+C2)+B15</f>
        <v>34.75941548154587</v>
      </c>
      <c r="E18" s="17">
        <f>(F18/TAN(RADIANS(A18))-19.4)</f>
        <v>43.339935564627474</v>
      </c>
      <c r="F18" s="14">
        <f>(((1/COS(RADIANS(A18)))*E3)+E2)+B15</f>
        <v>33.359415481545874</v>
      </c>
    </row>
    <row r="19" spans="1:6" ht="12">
      <c r="A19" s="8">
        <v>29</v>
      </c>
      <c r="B19" s="15">
        <f>B15</f>
        <v>2.5</v>
      </c>
      <c r="C19" s="16">
        <f>(D19/TAN(RADIANS(A19))-20)</f>
        <v>42.892466852973655</v>
      </c>
      <c r="D19" s="14">
        <f>(((1/COS(RADIANS(A19)))*C3)+C2)+B15</f>
        <v>34.86186364479654</v>
      </c>
      <c r="E19" s="17">
        <f>(F19/TAN(RADIANS(A19))-19.4)</f>
        <v>40.96679999559367</v>
      </c>
      <c r="F19" s="14">
        <f>(((1/COS(RADIANS(A19)))*E3)+E2)+B15</f>
        <v>33.461863644796544</v>
      </c>
    </row>
    <row r="20" spans="1:6" ht="12">
      <c r="A20" s="8">
        <v>30</v>
      </c>
      <c r="B20" s="15">
        <f>B15</f>
        <v>2.5</v>
      </c>
      <c r="C20" s="7">
        <f>(D20/TAN(RADIANS(A20))-20)</f>
        <v>40.569219381653056</v>
      </c>
      <c r="D20" s="14">
        <f>(((1/COS(RADIANS(A20)))*C3)+C2)+B15</f>
        <v>34.96965511460289</v>
      </c>
      <c r="E20" s="7">
        <f>(F20/TAN(RADIANS(A20))-19.4)</f>
        <v>38.74434825105663</v>
      </c>
      <c r="F20" s="14">
        <f>(((1/COS(RADIANS(A20)))*E3)+E2)+B15</f>
        <v>33.56965511460289</v>
      </c>
    </row>
    <row r="21" spans="1:6" ht="12">
      <c r="A21" s="8">
        <v>31</v>
      </c>
      <c r="B21" s="15">
        <f>B15</f>
        <v>2.5</v>
      </c>
      <c r="C21" s="16">
        <f>(D21/TAN(RADIANS(A21)))-20</f>
        <v>38.387945827310816</v>
      </c>
      <c r="D21" s="14">
        <f>(((1/COS(RADIANS(A21)))*C3)+C2)+B15</f>
        <v>35.083017273545636</v>
      </c>
      <c r="E21" s="17">
        <f>(F21/TAN(RADIANS(A21))-19.4)</f>
        <v>36.6579545520201</v>
      </c>
      <c r="F21" s="14">
        <f>(((1/COS(RADIANS(A21)))*E3)+E2)+B15</f>
        <v>33.683017273545644</v>
      </c>
    </row>
    <row r="22" spans="1:6" ht="12">
      <c r="A22" s="8">
        <v>32</v>
      </c>
      <c r="B22" s="15">
        <f>B15</f>
        <v>2.5</v>
      </c>
      <c r="C22" s="16">
        <f>(D22/TAN(RADIANS(A22))-20)</f>
        <v>36.335287887583874</v>
      </c>
      <c r="D22" s="14">
        <f>(((1/COS(RADIANS(A22)))*C3)+C2)+B15</f>
        <v>35.20219483193992</v>
      </c>
      <c r="E22" s="17">
        <f>(F22/TAN(RADIANS(A22))-19.4)</f>
        <v>34.6948195469264</v>
      </c>
      <c r="F22" s="14">
        <f>(((1/COS(RADIANS(A22)))*E3)+E2)+B15</f>
        <v>33.802194831939914</v>
      </c>
    </row>
    <row r="23" spans="1:6" ht="12">
      <c r="A23" s="8">
        <v>33</v>
      </c>
      <c r="B23" s="15">
        <f>B15</f>
        <v>2.5</v>
      </c>
      <c r="C23" s="16">
        <f>(D23/TAN(RADIANS(A23))-20)</f>
        <v>34.39950448992828</v>
      </c>
      <c r="D23" s="14">
        <f>(((1/COS(RADIANS(A23)))*C3)+C2)+B15</f>
        <v>35.3274512819415</v>
      </c>
      <c r="E23" s="17">
        <f>(F23/TAN(RADIANS(A23))-19.4)</f>
        <v>32.84369354058787</v>
      </c>
      <c r="F23" s="14">
        <f>(((1/COS(RADIANS(A23)))*E3)+E2)+B15</f>
        <v>33.9274512819415</v>
      </c>
    </row>
    <row r="24" spans="1:6" ht="12">
      <c r="A24" s="8">
        <v>34</v>
      </c>
      <c r="B24" s="15">
        <f>B15</f>
        <v>2.5</v>
      </c>
      <c r="C24" s="16">
        <f>(D24/TAN(RADIANS(A24))-20)</f>
        <v>32.57023391903406</v>
      </c>
      <c r="D24" s="14">
        <f>(((1/COS(RADIANS(A24)))*C3)+C2)+B15</f>
        <v>35.4590705107871</v>
      </c>
      <c r="E24" s="17">
        <f>(F24/TAN(RADIANS(A24))-19.4)</f>
        <v>31.09464856311623</v>
      </c>
      <c r="F24" s="14">
        <f>(((1/COS(RADIANS(A24)))*E3)+E2)+B15</f>
        <v>34.0590705107871</v>
      </c>
    </row>
    <row r="25" spans="1:6" ht="12">
      <c r="A25" s="8">
        <v>35</v>
      </c>
      <c r="B25" s="15">
        <f>B15</f>
        <v>2.5</v>
      </c>
      <c r="C25" s="16">
        <f>(D25/TAN(RADIANS(A25))-20)</f>
        <v>30.83829672021119</v>
      </c>
      <c r="D25" s="14">
        <f>(((1/COS(RADIANS(A25)))*C3)+C2)+B15</f>
        <v>35.597358593233835</v>
      </c>
      <c r="E25" s="17">
        <f>(F25/TAN(RADIANS(A25))-19.4)</f>
        <v>29.43888951077222</v>
      </c>
      <c r="F25" s="14">
        <f>(((1/COS(RADIANS(A25)))*E3)+E2)+B15</f>
        <v>34.19735859323383</v>
      </c>
    </row>
  </sheetData>
  <sheetProtection sheet="1" select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hawk </dc:creator>
  <cp:keywords/>
  <dc:description/>
  <cp:lastModifiedBy>hawk </cp:lastModifiedBy>
  <dcterms:created xsi:type="dcterms:W3CDTF">2014-02-21T09:40:51Z</dcterms:created>
  <dcterms:modified xsi:type="dcterms:W3CDTF">2014-02-26T08:30:48Z</dcterms:modified>
  <cp:category/>
  <cp:version/>
  <cp:contentType/>
  <cp:contentStatus/>
  <cp:revision>44</cp:revision>
</cp:coreProperties>
</file>